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755" yWindow="4215" windowWidth="21600" windowHeight="11385"/>
  </bookViews>
  <sheets>
    <sheet name=" zadanie nr 1 dostawa krzeseł, " sheetId="14" r:id="rId1"/>
    <sheet name="zadanie 2 rolety" sheetId="15" r:id="rId2"/>
    <sheet name="zadanie 3 kanapa" sheetId="17" r:id="rId3"/>
    <sheet name="zadanie nr 4 szafy kartoteczne" sheetId="13" r:id="rId4"/>
    <sheet name="zadanie nr 5 rolety kartoteczne" sheetId="18" r:id="rId5"/>
  </sheets>
  <definedNames>
    <definedName name="_xlnm.Print_Area" localSheetId="0">' zadanie nr 1 dostawa krzeseł, '!$A$2:$K$34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3"/>
  <c r="G7" s="1"/>
  <c r="H6" i="18"/>
  <c r="H7"/>
  <c r="H8"/>
  <c r="H5"/>
  <c r="F9"/>
  <c r="G6" i="13"/>
  <c r="H5" i="17"/>
  <c r="J5" s="1"/>
  <c r="I3" i="15"/>
  <c r="I4"/>
  <c r="I5"/>
  <c r="I6"/>
  <c r="I7"/>
  <c r="I8"/>
  <c r="I9"/>
  <c r="I10"/>
  <c r="I11"/>
  <c r="I13"/>
  <c r="F22" i="14"/>
  <c r="G12" i="15"/>
  <c r="I14"/>
  <c r="K4"/>
  <c r="K5"/>
  <c r="K6"/>
  <c r="K7"/>
  <c r="K8"/>
  <c r="K9"/>
  <c r="K10"/>
  <c r="K11"/>
  <c r="K3"/>
  <c r="H25" i="14"/>
  <c r="H11"/>
  <c r="H12"/>
  <c r="H13"/>
  <c r="H14"/>
  <c r="H15"/>
  <c r="H16"/>
  <c r="H17"/>
  <c r="H18"/>
  <c r="H19"/>
  <c r="H20"/>
  <c r="H21"/>
  <c r="H10"/>
  <c r="H22" s="1"/>
  <c r="H6"/>
  <c r="H7"/>
  <c r="H8"/>
  <c r="F9"/>
  <c r="H5"/>
  <c r="H9" i="18" l="1"/>
  <c r="K12" i="15"/>
  <c r="I12"/>
  <c r="I15" s="1"/>
  <c r="H9" i="14"/>
  <c r="J5"/>
  <c r="J7" i="18" l="1"/>
  <c r="J8"/>
  <c r="J6"/>
  <c r="J5"/>
  <c r="J9" l="1"/>
  <c r="H6" i="17"/>
  <c r="J6"/>
  <c r="K13" i="15"/>
  <c r="K14" s="1"/>
  <c r="K15" s="1"/>
  <c r="H28" i="14" l="1"/>
  <c r="F28"/>
  <c r="J27"/>
  <c r="J26"/>
  <c r="H31"/>
  <c r="J28" l="1"/>
  <c r="J6"/>
  <c r="J7"/>
  <c r="J8"/>
  <c r="J24"/>
  <c r="J23"/>
  <c r="J25" s="1"/>
  <c r="H32"/>
  <c r="F25"/>
  <c r="J11"/>
  <c r="J12"/>
  <c r="J13"/>
  <c r="J14"/>
  <c r="J15"/>
  <c r="J16"/>
  <c r="J17"/>
  <c r="J9" l="1"/>
  <c r="F31" l="1"/>
  <c r="I5" i="13" l="1"/>
  <c r="I7" s="1"/>
  <c r="I6"/>
  <c r="J30" i="14"/>
  <c r="J29"/>
  <c r="J20"/>
  <c r="J21"/>
  <c r="J19"/>
  <c r="J18"/>
  <c r="J10"/>
  <c r="J22" l="1"/>
  <c r="I31"/>
  <c r="I32" l="1"/>
</calcChain>
</file>

<file path=xl/sharedStrings.xml><?xml version="1.0" encoding="utf-8"?>
<sst xmlns="http://schemas.openxmlformats.org/spreadsheetml/2006/main" count="194" uniqueCount="114">
  <si>
    <t>rejestracja</t>
  </si>
  <si>
    <t>gabinet lekarski</t>
  </si>
  <si>
    <t>L.P</t>
  </si>
  <si>
    <t>JEDNOSTKA</t>
  </si>
  <si>
    <t>NAZWA PRZEDMIOTU/OPIS</t>
  </si>
  <si>
    <t>KOLOR</t>
  </si>
  <si>
    <t>NAZWA/NR POMIESZCZENIA</t>
  </si>
  <si>
    <t>ILOŚĆ</t>
  </si>
  <si>
    <t>buk</t>
  </si>
  <si>
    <t xml:space="preserve">Tuwima RTG </t>
  </si>
  <si>
    <t>olcha</t>
  </si>
  <si>
    <t>Tuwima POZ</t>
  </si>
  <si>
    <t>11 Listopada</t>
  </si>
  <si>
    <t>Wojska Polskiego Medycyna Pracy</t>
  </si>
  <si>
    <t>Wojska Polskiego POZ Dzieci</t>
  </si>
  <si>
    <t>Wojska Polskiego Poradnia Ginekologiczna</t>
  </si>
  <si>
    <t>Tuwima Poradnia Chirurgii Ogólnej</t>
  </si>
  <si>
    <t>Taboret obrotowy, metalowy, siedzisko tapicerowane materiałem łatwym w utrzymaniu czystości, zmywalnym.</t>
  </si>
  <si>
    <t>szary ciemny</t>
  </si>
  <si>
    <t>VAT</t>
  </si>
  <si>
    <t>WARTOŚĆ NETTO</t>
  </si>
  <si>
    <t>WARTOŚĆ BRUTTO</t>
  </si>
  <si>
    <t>ZADANIE NR 2- ZAMÓWIENIE NA ROLETY OKIENNE</t>
  </si>
  <si>
    <t>ZADANIE NR 4-SZAFY KARTOTECZNE</t>
  </si>
  <si>
    <t>gabinet: 301,302,303,304,319</t>
  </si>
  <si>
    <t>11 Listopada   Medycy Pracy</t>
  </si>
  <si>
    <t>gabinet:209,206,207,211, 212</t>
  </si>
  <si>
    <t xml:space="preserve">Tuwima POZ </t>
  </si>
  <si>
    <t>gabinet : 201, 204</t>
  </si>
  <si>
    <t xml:space="preserve">Tuwima Poradnia Chirurgii Ogólnej </t>
  </si>
  <si>
    <t>Tuwima Poradnia Chirurgii Urazowo-Ortopedycznej</t>
  </si>
  <si>
    <t>rejestracja, gabinet lekarski</t>
  </si>
  <si>
    <t>gabinet: 117,118</t>
  </si>
  <si>
    <t>Tuwima ZDL</t>
  </si>
  <si>
    <t>Pracownia Hematologii i Serologii, Pobieralnia</t>
  </si>
  <si>
    <t>Tuwima Stomatologia</t>
  </si>
  <si>
    <t>Administracja</t>
  </si>
  <si>
    <t>dodatkowe</t>
  </si>
  <si>
    <t>11 Listopada POZ Dzieci</t>
  </si>
  <si>
    <t>gabinet pielęgniarek środowiskowych</t>
  </si>
  <si>
    <t>11 Listopada Medycyna Pracy</t>
  </si>
  <si>
    <t>gabinet: 207</t>
  </si>
  <si>
    <t>Łokietka POZ Dzieci</t>
  </si>
  <si>
    <t>rejestracja 105</t>
  </si>
  <si>
    <t>Łokietka POZ Dorośli</t>
  </si>
  <si>
    <t>rejestracja, 201,206</t>
  </si>
  <si>
    <t>gabinet: 206, 201</t>
  </si>
  <si>
    <t xml:space="preserve">Krzesło dla Pacjenta z jednolitym drewnianym siedziskiem i oparciem. Osadzone na metalowej, chromowanej ramie. </t>
  </si>
  <si>
    <t>Fotel obrotowy z tapicerką zmywalną, łatwą w utrzymaniu czystości. Obrotowy,jezdny  z regulacją wysokości , 2 podłokietniki.</t>
  </si>
  <si>
    <t>Łokietka Poradnia Ginekologiczna</t>
  </si>
  <si>
    <t>gabinet: 302</t>
  </si>
  <si>
    <t xml:space="preserve">gabinet: 206, </t>
  </si>
  <si>
    <t>zielony/morski</t>
  </si>
  <si>
    <t>gabinet 211</t>
  </si>
  <si>
    <t>Taboret obrotowy, metalowy, siedzisko tapicerowane materiałem łatwym w utrzymaniu czystości, zmywalnym.Nóżki nie mogą wykraczać poza obrys siedziska.</t>
  </si>
  <si>
    <t>gabinety lekarskie</t>
  </si>
  <si>
    <t>Fotel obrotowy biurowy, jezdny z regulacją wysokości, siedzisko i oparcie tapicerowane.</t>
  </si>
  <si>
    <t>Westerplatte Projekt Mama i Ja</t>
  </si>
  <si>
    <t>TAZ, Analizy</t>
  </si>
  <si>
    <t>Plisy okienne wewnętrzne</t>
  </si>
  <si>
    <t>gabinet: 301,302,304</t>
  </si>
  <si>
    <t>pomieszczenie socjalne</t>
  </si>
  <si>
    <t>gabinet: 303,304, 205</t>
  </si>
  <si>
    <t>11 Listopada  POZ Dorośli</t>
  </si>
  <si>
    <t>11 Listopada Poradnia Ginekologiczna</t>
  </si>
  <si>
    <t>11 Listopada Stomatologia</t>
  </si>
  <si>
    <t>gabinet: 9</t>
  </si>
  <si>
    <t xml:space="preserve">Wojska Polskiego </t>
  </si>
  <si>
    <t>Rejestracja</t>
  </si>
  <si>
    <t>ZADANIE 3-ZAKUP KANAPY</t>
  </si>
  <si>
    <t>ciemny szary</t>
  </si>
  <si>
    <t xml:space="preserve"> pomieszczenie socjalne</t>
  </si>
  <si>
    <t>Kanapa rozkładana 190 cm x 133 cm  wg wzoru (dołaczono załącznik) obicie jednolite.</t>
  </si>
  <si>
    <t>ZADANIE NR 5-ROLETY KARTOTECZNE</t>
  </si>
  <si>
    <t>gabinet: 211</t>
  </si>
  <si>
    <t>gabinet 302,301</t>
  </si>
  <si>
    <t>gabinet: 313, 314,312</t>
  </si>
  <si>
    <t>66 x 57</t>
  </si>
  <si>
    <t>gabinet położnej środowiskowej, 220</t>
  </si>
  <si>
    <t>126 x 57</t>
  </si>
  <si>
    <t>78 x 47</t>
  </si>
  <si>
    <t>145 x 72</t>
  </si>
  <si>
    <t xml:space="preserve"> Roleta do szafy kartotecznej zamykana na klucz</t>
  </si>
  <si>
    <t>145 x 220</t>
  </si>
  <si>
    <t>wymiary szaf kartotecznych [wysokość x długość] cm</t>
  </si>
  <si>
    <t>Wymiary szyb okiennych [wys. x szer.] cm</t>
  </si>
  <si>
    <r>
      <t xml:space="preserve">Fotel obrotowy z tapicerką zmywalną, łatwą w utrzymaniu czystości. Obrotowy, jezdny  z regulacją wysokości, nośność do </t>
    </r>
    <r>
      <rPr>
        <b/>
        <sz val="10"/>
        <color theme="1"/>
        <rFont val="Times New Roman"/>
        <family val="1"/>
        <charset val="238"/>
      </rPr>
      <t>200 kg</t>
    </r>
    <r>
      <rPr>
        <sz val="10"/>
        <color theme="1"/>
        <rFont val="Times New Roman"/>
        <family val="1"/>
        <charset val="238"/>
      </rPr>
      <t>,   2 podłokietniki.</t>
    </r>
  </si>
  <si>
    <t>dokładny rozmiar i wybór koloru należny uzgodnić po wyborze oferty przed przystąpieniem do realizacji</t>
  </si>
  <si>
    <t>126 x 54</t>
  </si>
  <si>
    <t>125 x 82</t>
  </si>
  <si>
    <t>142 x 72 -  1 szt.                            144 x 146 - 1 szt</t>
  </si>
  <si>
    <t>Roleta zewnętrzna okienna zamykana ręcznie, zabezbieczona zamkiem na klucz</t>
  </si>
  <si>
    <t>wymiary wnęki okienka rejestracyjnego 2,39 m szer x 1,30 m</t>
  </si>
  <si>
    <t xml:space="preserve">Łokietka - Ginekologia </t>
  </si>
  <si>
    <t>gabinet: KTG</t>
  </si>
  <si>
    <t>118 x 62</t>
  </si>
  <si>
    <t>Określone kolory mają jedynie charakter poglądowy, ostateczne odcienie kolorów należy ustalić po wyborze oferty</t>
  </si>
  <si>
    <t>143 x 260 -  1 szt.                            143 x 110 - 1 szt.                          143 x 73 - 1 szt.</t>
  </si>
  <si>
    <r>
      <rPr>
        <b/>
        <u/>
        <sz val="10"/>
        <color theme="1"/>
        <rFont val="Times New Roman"/>
        <family val="1"/>
        <charset val="238"/>
      </rPr>
      <t>gab. 303</t>
    </r>
    <r>
      <rPr>
        <sz val="10"/>
        <color theme="1"/>
        <rFont val="Times New Roman"/>
        <family val="1"/>
        <charset val="238"/>
      </rPr>
      <t xml:space="preserve"> - 79 x 38 - 3 szt., 48 x 38 - 3 szt.,</t>
    </r>
    <r>
      <rPr>
        <b/>
        <u/>
        <sz val="10"/>
        <color theme="1"/>
        <rFont val="Times New Roman"/>
        <family val="1"/>
        <charset val="238"/>
      </rPr>
      <t xml:space="preserve"> gab 304</t>
    </r>
    <r>
      <rPr>
        <sz val="10"/>
        <color theme="1"/>
        <rFont val="Times New Roman"/>
        <family val="1"/>
        <charset val="238"/>
      </rPr>
      <t xml:space="preserve">  - 79 x 38 - 3 szt., 48 x 38 - 3 szt., 79 x 47 - 2 szt., 48 x 47 - 2 szt, </t>
    </r>
    <r>
      <rPr>
        <b/>
        <u/>
        <sz val="10"/>
        <color theme="1"/>
        <rFont val="Times New Roman"/>
        <family val="1"/>
        <charset val="238"/>
      </rPr>
      <t xml:space="preserve">gab. 205 </t>
    </r>
    <r>
      <rPr>
        <sz val="10"/>
        <color theme="1"/>
        <rFont val="Times New Roman"/>
        <family val="1"/>
        <charset val="238"/>
      </rPr>
      <t xml:space="preserve">- 75 x 47 - 4 szt </t>
    </r>
  </si>
  <si>
    <t>ZADANIE NR 1- DOSTAWA KRZESEŁ, FOTELI, TABORETÓW</t>
  </si>
  <si>
    <t>CENA JEDNOSTKOWA NETTO</t>
  </si>
  <si>
    <t>suma dla pozycji nr 1:</t>
  </si>
  <si>
    <t>suma dla pozycji nr 2:</t>
  </si>
  <si>
    <t>suma  dla pozycji nr 3:</t>
  </si>
  <si>
    <t>suma  dla pozycji nr 4:</t>
  </si>
  <si>
    <t>suma  dla pozycji nr 5:</t>
  </si>
  <si>
    <t>Łączna cena</t>
  </si>
  <si>
    <t xml:space="preserve">....................................., dnia ............... 2020r.                                                      </t>
  </si>
  <si>
    <t xml:space="preserve">                                                           </t>
  </si>
  <si>
    <t xml:space="preserve">                                                      podpis uprawnionego przedstawiciela wykonawcy</t>
  </si>
  <si>
    <t xml:space="preserve"> WARTOŚĆ NETTO</t>
  </si>
  <si>
    <t>Szafa kartoteczna moduł trzyszufladowy, z możliwością ustawienia jednej na drugą, wysokość 72, głebokośc 52, szerokośc 36cm Szafa kartotekowa – moduł trzy szufladowy, dla kartoteki b5 (służba zdrowia) . Minimalne wymiary szafki: szerokość – 36cm, głębokość -52cm, wysokość - 72cm Wymiary wewnętrzne szuflad: szerokość - 26cm, Głębokość – 44cm, wysokość – 21cm. Wszystkie szuflady zamykane centralnie jednym zamkiem patentowym. Szuflady zawieszone na prowadnicach kulkowych z pełnym wysuwem. Szafy malowane proszkowo na kolor jasny popiel (standard).</t>
  </si>
  <si>
    <t xml:space="preserve">Medycyna Szkolna </t>
  </si>
  <si>
    <t>SP4, Stanisława Leszczyńskiego 17, 76-200 Słupsk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</si>
</sst>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8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9" fontId="2" fillId="0" borderId="1" xfId="0" applyNumberFormat="1" applyFont="1" applyBorder="1"/>
    <xf numFmtId="164" fontId="2" fillId="0" borderId="1" xfId="0" applyNumberFormat="1" applyFont="1" applyBorder="1"/>
    <xf numFmtId="9" fontId="2" fillId="0" borderId="1" xfId="0" applyNumberFormat="1" applyFont="1" applyBorder="1" applyAlignment="1">
      <alignment wrapText="1"/>
    </xf>
    <xf numFmtId="0" fontId="2" fillId="0" borderId="1" xfId="0" applyFont="1" applyBorder="1" applyAlignment="1"/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9" fontId="2" fillId="0" borderId="4" xfId="0" applyNumberFormat="1" applyFont="1" applyBorder="1" applyAlignment="1">
      <alignment wrapText="1"/>
    </xf>
    <xf numFmtId="164" fontId="2" fillId="0" borderId="4" xfId="0" applyNumberFormat="1" applyFont="1" applyBorder="1" applyAlignment="1">
      <alignment wrapText="1"/>
    </xf>
    <xf numFmtId="0" fontId="2" fillId="0" borderId="0" xfId="0" applyFont="1"/>
    <xf numFmtId="0" fontId="2" fillId="0" borderId="7" xfId="0" applyFont="1" applyBorder="1"/>
    <xf numFmtId="164" fontId="2" fillId="0" borderId="7" xfId="0" applyNumberFormat="1" applyFont="1" applyBorder="1"/>
    <xf numFmtId="9" fontId="2" fillId="0" borderId="0" xfId="0" applyNumberFormat="1" applyFont="1"/>
    <xf numFmtId="0" fontId="0" fillId="0" borderId="0" xfId="0" applyBorder="1"/>
    <xf numFmtId="0" fontId="2" fillId="0" borderId="5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6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9" fontId="2" fillId="0" borderId="6" xfId="0" applyNumberFormat="1" applyFont="1" applyBorder="1" applyAlignment="1">
      <alignment wrapText="1"/>
    </xf>
    <xf numFmtId="16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13" xfId="0" applyFont="1" applyBorder="1" applyAlignment="1">
      <alignment horizontal="center"/>
    </xf>
    <xf numFmtId="9" fontId="2" fillId="0" borderId="17" xfId="0" applyNumberFormat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5" fillId="0" borderId="4" xfId="0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164" fontId="5" fillId="0" borderId="6" xfId="0" applyNumberFormat="1" applyFont="1" applyBorder="1" applyAlignment="1">
      <alignment vertical="center"/>
    </xf>
    <xf numFmtId="164" fontId="5" fillId="0" borderId="6" xfId="0" applyNumberFormat="1" applyFont="1" applyBorder="1"/>
    <xf numFmtId="0" fontId="2" fillId="0" borderId="1" xfId="0" applyFont="1" applyBorder="1" applyAlignment="1">
      <alignment horizontal="center"/>
    </xf>
    <xf numFmtId="164" fontId="5" fillId="0" borderId="4" xfId="0" applyNumberFormat="1" applyFont="1" applyBorder="1"/>
    <xf numFmtId="0" fontId="2" fillId="0" borderId="1" xfId="0" applyFont="1" applyBorder="1" applyAlignment="1">
      <alignment horizontal="center" vertical="center"/>
    </xf>
    <xf numFmtId="9" fontId="2" fillId="0" borderId="6" xfId="0" applyNumberFormat="1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9" fontId="2" fillId="0" borderId="4" xfId="0" applyNumberFormat="1" applyFont="1" applyBorder="1"/>
    <xf numFmtId="9" fontId="2" fillId="0" borderId="24" xfId="0" applyNumberFormat="1" applyFont="1" applyBorder="1" applyAlignment="1">
      <alignment wrapText="1"/>
    </xf>
    <xf numFmtId="164" fontId="2" fillId="0" borderId="4" xfId="0" applyNumberFormat="1" applyFont="1" applyBorder="1"/>
    <xf numFmtId="0" fontId="2" fillId="0" borderId="7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wrapText="1"/>
    </xf>
    <xf numFmtId="0" fontId="1" fillId="0" borderId="0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5" fillId="3" borderId="15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/>
    </xf>
    <xf numFmtId="164" fontId="5" fillId="3" borderId="16" xfId="0" applyNumberFormat="1" applyFont="1" applyFill="1" applyBorder="1" applyAlignment="1">
      <alignment vertical="center"/>
    </xf>
    <xf numFmtId="9" fontId="2" fillId="3" borderId="16" xfId="0" applyNumberFormat="1" applyFont="1" applyFill="1" applyBorder="1"/>
    <xf numFmtId="164" fontId="5" fillId="3" borderId="16" xfId="0" applyNumberFormat="1" applyFont="1" applyFill="1" applyBorder="1"/>
    <xf numFmtId="0" fontId="5" fillId="3" borderId="2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164" fontId="5" fillId="3" borderId="10" xfId="0" applyNumberFormat="1" applyFont="1" applyFill="1" applyBorder="1" applyAlignment="1">
      <alignment vertical="center"/>
    </xf>
    <xf numFmtId="9" fontId="2" fillId="3" borderId="9" xfId="0" applyNumberFormat="1" applyFont="1" applyFill="1" applyBorder="1" applyAlignment="1">
      <alignment wrapText="1"/>
    </xf>
    <xf numFmtId="164" fontId="5" fillId="3" borderId="3" xfId="0" applyNumberFormat="1" applyFont="1" applyFill="1" applyBorder="1"/>
    <xf numFmtId="0" fontId="2" fillId="0" borderId="7" xfId="0" applyFont="1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/>
    </xf>
    <xf numFmtId="164" fontId="5" fillId="3" borderId="9" xfId="0" applyNumberFormat="1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164" fontId="5" fillId="3" borderId="4" xfId="0" applyNumberFormat="1" applyFont="1" applyFill="1" applyBorder="1" applyAlignment="1">
      <alignment vertical="center"/>
    </xf>
    <xf numFmtId="0" fontId="2" fillId="4" borderId="10" xfId="0" applyFont="1" applyFill="1" applyBorder="1" applyAlignment="1">
      <alignment horizontal="center"/>
    </xf>
    <xf numFmtId="164" fontId="2" fillId="4" borderId="9" xfId="0" applyNumberFormat="1" applyFont="1" applyFill="1" applyBorder="1"/>
    <xf numFmtId="9" fontId="2" fillId="4" borderId="9" xfId="0" applyNumberFormat="1" applyFont="1" applyFill="1" applyBorder="1"/>
    <xf numFmtId="164" fontId="2" fillId="4" borderId="3" xfId="0" applyNumberFormat="1" applyFont="1" applyFill="1" applyBorder="1"/>
    <xf numFmtId="0" fontId="2" fillId="0" borderId="0" xfId="0" applyFont="1" applyBorder="1" applyAlignment="1">
      <alignment horizontal="center" wrapText="1"/>
    </xf>
    <xf numFmtId="0" fontId="5" fillId="3" borderId="9" xfId="0" applyFont="1" applyFill="1" applyBorder="1"/>
    <xf numFmtId="164" fontId="5" fillId="3" borderId="10" xfId="0" applyNumberFormat="1" applyFont="1" applyFill="1" applyBorder="1"/>
    <xf numFmtId="164" fontId="5" fillId="3" borderId="2" xfId="0" applyNumberFormat="1" applyFont="1" applyFill="1" applyBorder="1" applyAlignment="1"/>
    <xf numFmtId="164" fontId="5" fillId="3" borderId="3" xfId="0" applyNumberFormat="1" applyFont="1" applyFill="1" applyBorder="1" applyAlignment="1"/>
    <xf numFmtId="0" fontId="5" fillId="4" borderId="2" xfId="0" applyFont="1" applyFill="1" applyBorder="1" applyAlignment="1">
      <alignment vertical="center"/>
    </xf>
    <xf numFmtId="0" fontId="5" fillId="4" borderId="9" xfId="0" applyFont="1" applyFill="1" applyBorder="1"/>
    <xf numFmtId="164" fontId="5" fillId="4" borderId="10" xfId="0" applyNumberFormat="1" applyFont="1" applyFill="1" applyBorder="1"/>
    <xf numFmtId="164" fontId="5" fillId="4" borderId="2" xfId="0" applyNumberFormat="1" applyFont="1" applyFill="1" applyBorder="1" applyAlignment="1"/>
    <xf numFmtId="164" fontId="5" fillId="3" borderId="9" xfId="0" applyNumberFormat="1" applyFont="1" applyFill="1" applyBorder="1" applyAlignment="1"/>
    <xf numFmtId="0" fontId="7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4" borderId="21" xfId="0" applyFont="1" applyFill="1" applyBorder="1" applyAlignment="1">
      <alignment horizontal="center"/>
    </xf>
    <xf numFmtId="164" fontId="2" fillId="4" borderId="16" xfId="0" applyNumberFormat="1" applyFont="1" applyFill="1" applyBorder="1"/>
    <xf numFmtId="164" fontId="2" fillId="4" borderId="22" xfId="0" applyNumberFormat="1" applyFont="1" applyFill="1" applyBorder="1"/>
    <xf numFmtId="164" fontId="2" fillId="0" borderId="11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right" vertical="center"/>
    </xf>
    <xf numFmtId="0" fontId="5" fillId="4" borderId="16" xfId="0" applyFont="1" applyFill="1" applyBorder="1"/>
    <xf numFmtId="0" fontId="5" fillId="4" borderId="21" xfId="0" applyFont="1" applyFill="1" applyBorder="1"/>
    <xf numFmtId="164" fontId="5" fillId="4" borderId="1" xfId="0" applyNumberFormat="1" applyFont="1" applyFill="1" applyBorder="1"/>
    <xf numFmtId="164" fontId="5" fillId="4" borderId="23" xfId="0" applyNumberFormat="1" applyFont="1" applyFill="1" applyBorder="1" applyAlignment="1"/>
    <xf numFmtId="164" fontId="5" fillId="4" borderId="1" xfId="0" applyNumberFormat="1" applyFont="1" applyFill="1" applyBorder="1" applyAlignment="1"/>
    <xf numFmtId="0" fontId="5" fillId="4" borderId="10" xfId="0" applyFont="1" applyFill="1" applyBorder="1"/>
    <xf numFmtId="164" fontId="5" fillId="4" borderId="9" xfId="0" applyNumberFormat="1" applyFont="1" applyFill="1" applyBorder="1" applyAlignment="1"/>
    <xf numFmtId="0" fontId="7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164" fontId="7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5" fillId="3" borderId="4" xfId="0" applyNumberFormat="1" applyFont="1" applyFill="1" applyBorder="1" applyAlignment="1">
      <alignment horizontal="center"/>
    </xf>
    <xf numFmtId="9" fontId="5" fillId="3" borderId="4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4" borderId="15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9" fontId="2" fillId="0" borderId="4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7"/>
  <sheetViews>
    <sheetView tabSelected="1" workbookViewId="0"/>
  </sheetViews>
  <sheetFormatPr defaultRowHeight="15"/>
  <cols>
    <col min="1" max="1" width="3" customWidth="1"/>
    <col min="2" max="2" width="27.42578125" customWidth="1"/>
    <col min="3" max="3" width="6.85546875" customWidth="1"/>
    <col min="4" max="4" width="17.42578125" customWidth="1"/>
    <col min="5" max="5" width="19.85546875" customWidth="1"/>
    <col min="6" max="6" width="7" customWidth="1"/>
    <col min="7" max="7" width="15.85546875" customWidth="1"/>
    <col min="8" max="8" width="14.42578125" customWidth="1"/>
    <col min="9" max="9" width="6.42578125" customWidth="1"/>
    <col min="10" max="10" width="14.7109375" customWidth="1"/>
  </cols>
  <sheetData>
    <row r="1" spans="1:12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2" ht="13.5" customHeight="1">
      <c r="A2" s="140" t="s">
        <v>99</v>
      </c>
      <c r="B2" s="140"/>
      <c r="C2" s="140"/>
      <c r="D2" s="140"/>
      <c r="E2" s="140"/>
      <c r="F2" s="140"/>
      <c r="G2" s="140"/>
      <c r="H2" s="140"/>
      <c r="I2" s="25"/>
      <c r="J2" s="25"/>
      <c r="K2" s="25"/>
      <c r="L2" s="1"/>
    </row>
    <row r="3" spans="1:12" hidden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1"/>
    </row>
    <row r="4" spans="1:12" s="67" customFormat="1" ht="39">
      <c r="A4" s="50" t="s">
        <v>2</v>
      </c>
      <c r="B4" s="50" t="s">
        <v>4</v>
      </c>
      <c r="C4" s="50" t="s">
        <v>5</v>
      </c>
      <c r="D4" s="50" t="s">
        <v>3</v>
      </c>
      <c r="E4" s="42" t="s">
        <v>6</v>
      </c>
      <c r="F4" s="57" t="s">
        <v>7</v>
      </c>
      <c r="G4" s="68" t="s">
        <v>100</v>
      </c>
      <c r="H4" s="42" t="s">
        <v>20</v>
      </c>
      <c r="I4" s="50" t="s">
        <v>19</v>
      </c>
      <c r="J4" s="42" t="s">
        <v>21</v>
      </c>
      <c r="K4" s="64"/>
      <c r="L4" s="66"/>
    </row>
    <row r="5" spans="1:12" ht="29.25" customHeight="1">
      <c r="A5" s="136">
        <v>1</v>
      </c>
      <c r="B5" s="151" t="s">
        <v>47</v>
      </c>
      <c r="C5" s="143" t="s">
        <v>8</v>
      </c>
      <c r="D5" s="10" t="s">
        <v>13</v>
      </c>
      <c r="E5" s="6" t="s">
        <v>24</v>
      </c>
      <c r="F5" s="30">
        <v>5</v>
      </c>
      <c r="G5" s="30"/>
      <c r="H5" s="16">
        <f>G5*F5</f>
        <v>0</v>
      </c>
      <c r="I5" s="19">
        <v>0.23</v>
      </c>
      <c r="J5" s="9">
        <f>(H5+H5*I5)</f>
        <v>0</v>
      </c>
      <c r="K5" s="25"/>
      <c r="L5" s="1"/>
    </row>
    <row r="6" spans="1:12" ht="27.75" customHeight="1">
      <c r="A6" s="136"/>
      <c r="B6" s="152"/>
      <c r="C6" s="144"/>
      <c r="D6" s="15" t="s">
        <v>25</v>
      </c>
      <c r="E6" s="6" t="s">
        <v>26</v>
      </c>
      <c r="F6" s="7">
        <v>5</v>
      </c>
      <c r="G6" s="30"/>
      <c r="H6" s="16">
        <f t="shared" ref="H6:H8" si="0">G6*F6</f>
        <v>0</v>
      </c>
      <c r="I6" s="19">
        <v>0.23</v>
      </c>
      <c r="J6" s="9">
        <f t="shared" ref="J6:J8" si="1">(H6+H6*I6)</f>
        <v>0</v>
      </c>
      <c r="K6" s="25"/>
      <c r="L6" s="1"/>
    </row>
    <row r="7" spans="1:12" ht="24" customHeight="1">
      <c r="A7" s="136"/>
      <c r="B7" s="152"/>
      <c r="C7" s="136" t="s">
        <v>10</v>
      </c>
      <c r="D7" s="15" t="s">
        <v>49</v>
      </c>
      <c r="E7" s="6" t="s">
        <v>50</v>
      </c>
      <c r="F7" s="7">
        <v>2</v>
      </c>
      <c r="G7" s="30"/>
      <c r="H7" s="16">
        <f t="shared" si="0"/>
        <v>0</v>
      </c>
      <c r="I7" s="19">
        <v>0.23</v>
      </c>
      <c r="J7" s="9">
        <f t="shared" si="1"/>
        <v>0</v>
      </c>
      <c r="K7" s="25"/>
      <c r="L7" s="1"/>
    </row>
    <row r="8" spans="1:12" ht="23.25" customHeight="1">
      <c r="A8" s="136"/>
      <c r="B8" s="153"/>
      <c r="C8" s="136"/>
      <c r="D8" s="15" t="s">
        <v>44</v>
      </c>
      <c r="E8" s="6" t="s">
        <v>51</v>
      </c>
      <c r="F8" s="7">
        <v>2</v>
      </c>
      <c r="G8" s="30"/>
      <c r="H8" s="16">
        <f t="shared" si="0"/>
        <v>0</v>
      </c>
      <c r="I8" s="19">
        <v>0.23</v>
      </c>
      <c r="J8" s="9">
        <f t="shared" si="1"/>
        <v>0</v>
      </c>
      <c r="K8" s="25"/>
      <c r="L8" s="1"/>
    </row>
    <row r="9" spans="1:12" ht="18" customHeight="1" thickBot="1">
      <c r="A9" s="20"/>
      <c r="B9" s="31"/>
      <c r="C9" s="32"/>
      <c r="D9" s="32"/>
      <c r="E9" s="79" t="s">
        <v>101</v>
      </c>
      <c r="F9" s="80">
        <f>SUM(F5:F8)</f>
        <v>14</v>
      </c>
      <c r="G9" s="80"/>
      <c r="H9" s="81">
        <f>SUM(H5:H8)</f>
        <v>0</v>
      </c>
      <c r="I9" s="82">
        <v>0.23</v>
      </c>
      <c r="J9" s="83">
        <f>SUM(J5:J8)</f>
        <v>0</v>
      </c>
      <c r="K9" s="33"/>
      <c r="L9" s="3"/>
    </row>
    <row r="10" spans="1:12" ht="15" customHeight="1">
      <c r="A10" s="136">
        <v>2</v>
      </c>
      <c r="B10" s="145" t="s">
        <v>48</v>
      </c>
      <c r="C10" s="148" t="s">
        <v>18</v>
      </c>
      <c r="D10" s="12" t="s">
        <v>27</v>
      </c>
      <c r="E10" s="34" t="s">
        <v>28</v>
      </c>
      <c r="F10" s="35">
        <v>6</v>
      </c>
      <c r="G10" s="35"/>
      <c r="H10" s="36">
        <f>F10*G10</f>
        <v>0</v>
      </c>
      <c r="I10" s="37">
        <v>0.23</v>
      </c>
      <c r="J10" s="38">
        <f>(H10+H10*I10)</f>
        <v>0</v>
      </c>
      <c r="K10" s="25"/>
      <c r="L10" s="1"/>
    </row>
    <row r="11" spans="1:12" ht="25.5">
      <c r="A11" s="136"/>
      <c r="B11" s="146"/>
      <c r="C11" s="149"/>
      <c r="D11" s="12" t="s">
        <v>29</v>
      </c>
      <c r="E11" s="34" t="s">
        <v>32</v>
      </c>
      <c r="F11" s="35">
        <v>1</v>
      </c>
      <c r="G11" s="35"/>
      <c r="H11" s="36">
        <f t="shared" ref="H11:H21" si="2">F11*G11</f>
        <v>0</v>
      </c>
      <c r="I11" s="37">
        <v>0.23</v>
      </c>
      <c r="J11" s="38">
        <f t="shared" ref="J11:J17" si="3">(H11+H11*I11)</f>
        <v>0</v>
      </c>
      <c r="K11" s="25"/>
      <c r="L11" s="1"/>
    </row>
    <row r="12" spans="1:12" ht="33.75" customHeight="1">
      <c r="A12" s="136"/>
      <c r="B12" s="146"/>
      <c r="C12" s="149"/>
      <c r="D12" s="12" t="s">
        <v>30</v>
      </c>
      <c r="E12" s="39" t="s">
        <v>31</v>
      </c>
      <c r="F12" s="35">
        <v>2</v>
      </c>
      <c r="G12" s="35"/>
      <c r="H12" s="36">
        <f t="shared" si="2"/>
        <v>0</v>
      </c>
      <c r="I12" s="37">
        <v>0.23</v>
      </c>
      <c r="J12" s="38">
        <f t="shared" si="3"/>
        <v>0</v>
      </c>
      <c r="K12" s="25"/>
      <c r="L12" s="1"/>
    </row>
    <row r="13" spans="1:12" ht="38.25" customHeight="1">
      <c r="A13" s="136"/>
      <c r="B13" s="146"/>
      <c r="C13" s="149"/>
      <c r="D13" s="12" t="s">
        <v>33</v>
      </c>
      <c r="E13" s="39" t="s">
        <v>34</v>
      </c>
      <c r="F13" s="35">
        <v>5</v>
      </c>
      <c r="G13" s="35"/>
      <c r="H13" s="36">
        <f t="shared" si="2"/>
        <v>0</v>
      </c>
      <c r="I13" s="37">
        <v>0.23</v>
      </c>
      <c r="J13" s="38">
        <f t="shared" si="3"/>
        <v>0</v>
      </c>
      <c r="K13" s="25"/>
      <c r="L13" s="1"/>
    </row>
    <row r="14" spans="1:12" ht="25.5">
      <c r="A14" s="136"/>
      <c r="B14" s="146"/>
      <c r="C14" s="149"/>
      <c r="D14" s="12" t="s">
        <v>35</v>
      </c>
      <c r="E14" s="34" t="s">
        <v>76</v>
      </c>
      <c r="F14" s="35">
        <v>4</v>
      </c>
      <c r="G14" s="35"/>
      <c r="H14" s="36">
        <f t="shared" si="2"/>
        <v>0</v>
      </c>
      <c r="I14" s="37">
        <v>0.23</v>
      </c>
      <c r="J14" s="38">
        <f t="shared" si="3"/>
        <v>0</v>
      </c>
      <c r="K14" s="25"/>
      <c r="L14" s="1"/>
    </row>
    <row r="15" spans="1:12">
      <c r="A15" s="136"/>
      <c r="B15" s="146"/>
      <c r="C15" s="149"/>
      <c r="D15" s="12" t="s">
        <v>36</v>
      </c>
      <c r="E15" s="34" t="s">
        <v>37</v>
      </c>
      <c r="F15" s="35">
        <v>2</v>
      </c>
      <c r="G15" s="35"/>
      <c r="H15" s="36">
        <f t="shared" si="2"/>
        <v>0</v>
      </c>
      <c r="I15" s="37">
        <v>0.23</v>
      </c>
      <c r="J15" s="38">
        <f t="shared" si="3"/>
        <v>0</v>
      </c>
      <c r="K15" s="25"/>
      <c r="L15" s="1"/>
    </row>
    <row r="16" spans="1:12" ht="24.75" customHeight="1">
      <c r="A16" s="136"/>
      <c r="B16" s="146"/>
      <c r="C16" s="149"/>
      <c r="D16" s="12" t="s">
        <v>38</v>
      </c>
      <c r="E16" s="39" t="s">
        <v>39</v>
      </c>
      <c r="F16" s="35">
        <v>2</v>
      </c>
      <c r="G16" s="35"/>
      <c r="H16" s="36">
        <f t="shared" si="2"/>
        <v>0</v>
      </c>
      <c r="I16" s="37">
        <v>0.23</v>
      </c>
      <c r="J16" s="38">
        <f t="shared" si="3"/>
        <v>0</v>
      </c>
      <c r="K16" s="25"/>
      <c r="L16" s="1"/>
    </row>
    <row r="17" spans="1:12" ht="25.5">
      <c r="A17" s="136"/>
      <c r="B17" s="146"/>
      <c r="C17" s="149"/>
      <c r="D17" s="12" t="s">
        <v>40</v>
      </c>
      <c r="E17" s="34" t="s">
        <v>41</v>
      </c>
      <c r="F17" s="35">
        <v>1</v>
      </c>
      <c r="G17" s="35"/>
      <c r="H17" s="36">
        <f t="shared" si="2"/>
        <v>0</v>
      </c>
      <c r="I17" s="37">
        <v>0.23</v>
      </c>
      <c r="J17" s="38">
        <f t="shared" si="3"/>
        <v>0</v>
      </c>
      <c r="K17" s="25"/>
      <c r="L17" s="1"/>
    </row>
    <row r="18" spans="1:12">
      <c r="A18" s="136"/>
      <c r="B18" s="146"/>
      <c r="C18" s="149"/>
      <c r="D18" s="15" t="s">
        <v>42</v>
      </c>
      <c r="E18" s="7" t="s">
        <v>43</v>
      </c>
      <c r="F18" s="30">
        <v>3</v>
      </c>
      <c r="G18" s="30"/>
      <c r="H18" s="36">
        <f t="shared" si="2"/>
        <v>0</v>
      </c>
      <c r="I18" s="17">
        <v>0.23</v>
      </c>
      <c r="J18" s="18">
        <f>(H18+H18*I18)</f>
        <v>0</v>
      </c>
      <c r="K18" s="25"/>
      <c r="L18" s="1"/>
    </row>
    <row r="19" spans="1:12" ht="20.25" customHeight="1">
      <c r="A19" s="136"/>
      <c r="B19" s="146"/>
      <c r="C19" s="149"/>
      <c r="D19" s="11" t="s">
        <v>44</v>
      </c>
      <c r="E19" s="7" t="s">
        <v>45</v>
      </c>
      <c r="F19" s="30">
        <v>4</v>
      </c>
      <c r="G19" s="30"/>
      <c r="H19" s="36">
        <f t="shared" si="2"/>
        <v>0</v>
      </c>
      <c r="I19" s="17">
        <v>0.23</v>
      </c>
      <c r="J19" s="18">
        <f>(H19+H19*I19)</f>
        <v>0</v>
      </c>
      <c r="K19" s="25"/>
      <c r="L19" s="1"/>
    </row>
    <row r="20" spans="1:12" ht="24" customHeight="1">
      <c r="A20" s="136"/>
      <c r="B20" s="146"/>
      <c r="C20" s="149"/>
      <c r="D20" s="6" t="s">
        <v>14</v>
      </c>
      <c r="E20" s="8" t="s">
        <v>0</v>
      </c>
      <c r="F20" s="30">
        <v>2</v>
      </c>
      <c r="G20" s="30"/>
      <c r="H20" s="36">
        <f t="shared" si="2"/>
        <v>0</v>
      </c>
      <c r="I20" s="19">
        <v>0.23</v>
      </c>
      <c r="J20" s="38">
        <f t="shared" ref="J20:J21" si="4">(H20+H20*I20)</f>
        <v>0</v>
      </c>
      <c r="K20" s="25"/>
      <c r="L20" s="1"/>
    </row>
    <row r="21" spans="1:12" ht="39" thickBot="1">
      <c r="A21" s="136"/>
      <c r="B21" s="147"/>
      <c r="C21" s="150"/>
      <c r="D21" s="6" t="s">
        <v>15</v>
      </c>
      <c r="E21" s="6" t="s">
        <v>46</v>
      </c>
      <c r="F21" s="30">
        <v>2</v>
      </c>
      <c r="G21" s="30"/>
      <c r="H21" s="36">
        <f t="shared" si="2"/>
        <v>0</v>
      </c>
      <c r="I21" s="17">
        <v>0.23</v>
      </c>
      <c r="J21" s="18">
        <f t="shared" si="4"/>
        <v>0</v>
      </c>
      <c r="K21" s="25"/>
      <c r="L21" s="1"/>
    </row>
    <row r="22" spans="1:12" ht="15.75" thickBot="1">
      <c r="A22" s="90"/>
      <c r="B22" s="40"/>
      <c r="C22" s="40"/>
      <c r="D22" s="40"/>
      <c r="E22" s="84" t="s">
        <v>102</v>
      </c>
      <c r="F22" s="85">
        <f>SUM(F10:F21)</f>
        <v>34</v>
      </c>
      <c r="G22" s="86"/>
      <c r="H22" s="87">
        <f>SUM(H10:H21)</f>
        <v>0</v>
      </c>
      <c r="I22" s="88">
        <v>0.23</v>
      </c>
      <c r="J22" s="89">
        <f>SUM(J10:J21)</f>
        <v>0</v>
      </c>
      <c r="K22" s="25"/>
      <c r="L22" s="1"/>
    </row>
    <row r="23" spans="1:12" ht="42.75" customHeight="1" thickBot="1">
      <c r="A23" s="136">
        <v>3</v>
      </c>
      <c r="B23" s="154" t="s">
        <v>86</v>
      </c>
      <c r="C23" s="154" t="s">
        <v>18</v>
      </c>
      <c r="D23" s="42" t="s">
        <v>16</v>
      </c>
      <c r="E23" s="34" t="s">
        <v>1</v>
      </c>
      <c r="F23" s="47">
        <v>1</v>
      </c>
      <c r="G23" s="34"/>
      <c r="H23" s="36"/>
      <c r="I23" s="61">
        <v>0.23</v>
      </c>
      <c r="J23" s="38">
        <f>(H23+H23*I23)</f>
        <v>0</v>
      </c>
      <c r="K23" s="25"/>
      <c r="L23" s="1"/>
    </row>
    <row r="24" spans="1:12" ht="39.75" thickBot="1">
      <c r="A24" s="136"/>
      <c r="B24" s="154"/>
      <c r="C24" s="154"/>
      <c r="D24" s="42" t="s">
        <v>30</v>
      </c>
      <c r="E24" s="21" t="s">
        <v>1</v>
      </c>
      <c r="F24" s="43">
        <v>1</v>
      </c>
      <c r="G24" s="21"/>
      <c r="H24" s="22"/>
      <c r="I24" s="41">
        <v>0.23</v>
      </c>
      <c r="J24" s="18">
        <f>(H24+H24*I24)</f>
        <v>0</v>
      </c>
      <c r="K24" s="25"/>
      <c r="L24" s="1"/>
    </row>
    <row r="25" spans="1:12" ht="15.75" thickBot="1">
      <c r="A25" s="94"/>
      <c r="B25" s="45"/>
      <c r="C25" s="46"/>
      <c r="D25" s="46"/>
      <c r="E25" s="84" t="s">
        <v>103</v>
      </c>
      <c r="F25" s="85">
        <f>(F23+F24)</f>
        <v>2</v>
      </c>
      <c r="G25" s="86"/>
      <c r="H25" s="87">
        <f>SUM(H23:H24)</f>
        <v>0</v>
      </c>
      <c r="I25" s="88">
        <v>0.23</v>
      </c>
      <c r="J25" s="89">
        <f>SUM(J23:J24)</f>
        <v>0</v>
      </c>
      <c r="K25" s="25"/>
      <c r="L25" s="1"/>
    </row>
    <row r="26" spans="1:12" ht="33.75" customHeight="1">
      <c r="A26" s="137">
        <v>4</v>
      </c>
      <c r="B26" s="154" t="s">
        <v>56</v>
      </c>
      <c r="C26" s="154" t="s">
        <v>18</v>
      </c>
      <c r="D26" s="42" t="s">
        <v>57</v>
      </c>
      <c r="E26" s="47"/>
      <c r="F26" s="47">
        <v>2</v>
      </c>
      <c r="G26" s="47"/>
      <c r="H26" s="48"/>
      <c r="I26" s="37">
        <v>0.23</v>
      </c>
      <c r="J26" s="49">
        <f>(H26+H26*I26)</f>
        <v>0</v>
      </c>
      <c r="K26" s="25"/>
      <c r="L26" s="1"/>
    </row>
    <row r="27" spans="1:12" ht="33" customHeight="1" thickBot="1">
      <c r="A27" s="137"/>
      <c r="B27" s="154"/>
      <c r="C27" s="154"/>
      <c r="D27" s="50" t="s">
        <v>36</v>
      </c>
      <c r="E27" s="43" t="s">
        <v>58</v>
      </c>
      <c r="F27" s="43">
        <v>3</v>
      </c>
      <c r="G27" s="43"/>
      <c r="H27" s="44"/>
      <c r="I27" s="23">
        <v>0.23</v>
      </c>
      <c r="J27" s="51">
        <f>(H27+H27*I27)</f>
        <v>0</v>
      </c>
      <c r="K27" s="25"/>
      <c r="L27" s="1"/>
    </row>
    <row r="28" spans="1:12" ht="15.75" thickBot="1">
      <c r="A28" s="94"/>
      <c r="B28" s="45"/>
      <c r="C28" s="46"/>
      <c r="D28" s="46"/>
      <c r="E28" s="95" t="s">
        <v>104</v>
      </c>
      <c r="F28" s="96">
        <f>(F27+F26)</f>
        <v>5</v>
      </c>
      <c r="G28" s="86"/>
      <c r="H28" s="97">
        <f>(H26+H27)</f>
        <v>0</v>
      </c>
      <c r="I28" s="88">
        <v>0.23</v>
      </c>
      <c r="J28" s="89">
        <f>(J27+J26)</f>
        <v>0</v>
      </c>
      <c r="K28" s="25"/>
      <c r="L28" s="1"/>
    </row>
    <row r="29" spans="1:12" ht="51">
      <c r="A29" s="137">
        <v>5</v>
      </c>
      <c r="B29" s="15" t="s">
        <v>17</v>
      </c>
      <c r="C29" s="6" t="s">
        <v>52</v>
      </c>
      <c r="D29" s="52" t="s">
        <v>27</v>
      </c>
      <c r="E29" s="34" t="s">
        <v>53</v>
      </c>
      <c r="F29" s="34">
        <v>1</v>
      </c>
      <c r="G29" s="34"/>
      <c r="H29" s="36"/>
      <c r="I29" s="53">
        <v>0.23</v>
      </c>
      <c r="J29" s="38">
        <f>(H29+H29*I29)</f>
        <v>0</v>
      </c>
      <c r="K29" s="25"/>
      <c r="L29" s="1"/>
    </row>
    <row r="30" spans="1:12" ht="107.25" customHeight="1">
      <c r="A30" s="137"/>
      <c r="B30" s="15" t="s">
        <v>54</v>
      </c>
      <c r="C30" s="7"/>
      <c r="D30" s="6" t="s">
        <v>49</v>
      </c>
      <c r="E30" s="21" t="s">
        <v>55</v>
      </c>
      <c r="F30" s="21">
        <v>2</v>
      </c>
      <c r="G30" s="21"/>
      <c r="H30" s="22"/>
      <c r="I30" s="60">
        <v>0.23</v>
      </c>
      <c r="J30" s="62">
        <f>(H30+H30*I30)</f>
        <v>0</v>
      </c>
      <c r="K30" s="25"/>
      <c r="L30" s="1"/>
    </row>
    <row r="31" spans="1:12" ht="20.25" customHeight="1">
      <c r="A31" s="34"/>
      <c r="B31" s="54"/>
      <c r="C31" s="55"/>
      <c r="D31" s="56"/>
      <c r="E31" s="98" t="s">
        <v>105</v>
      </c>
      <c r="F31" s="98">
        <f>(F29+F30)</f>
        <v>3</v>
      </c>
      <c r="G31" s="98"/>
      <c r="H31" s="99">
        <f>(H30+H29)</f>
        <v>0</v>
      </c>
      <c r="I31" s="141">
        <f>(J30+J29)</f>
        <v>0</v>
      </c>
      <c r="J31" s="142"/>
      <c r="K31" s="25"/>
      <c r="L31" s="1"/>
    </row>
    <row r="32" spans="1:12" ht="27" customHeight="1">
      <c r="A32" s="73"/>
      <c r="B32" s="135" t="s">
        <v>106</v>
      </c>
      <c r="C32" s="135"/>
      <c r="D32" s="135"/>
      <c r="E32" s="135"/>
      <c r="F32" s="135"/>
      <c r="G32" s="114"/>
      <c r="H32" s="115">
        <f>(H31+H28+H25+H22+H9)</f>
        <v>0</v>
      </c>
      <c r="I32" s="139">
        <f>(I31+J28+J25+J22+J9)</f>
        <v>0</v>
      </c>
      <c r="J32" s="139"/>
      <c r="K32" s="25"/>
      <c r="L32" s="1"/>
    </row>
    <row r="33" spans="1:12" s="29" customFormat="1" ht="24" customHeight="1">
      <c r="A33" s="72"/>
      <c r="B33" s="138" t="s">
        <v>96</v>
      </c>
      <c r="C33" s="138"/>
      <c r="D33" s="138"/>
      <c r="E33" s="138"/>
      <c r="F33" s="138"/>
      <c r="G33" s="138"/>
      <c r="H33" s="138"/>
      <c r="I33" s="138"/>
      <c r="J33" s="138"/>
      <c r="K33" s="59"/>
      <c r="L33" s="69"/>
    </row>
    <row r="34" spans="1:12" s="29" customFormat="1" ht="20.25" customHeight="1">
      <c r="A34" s="46"/>
      <c r="B34" s="70"/>
      <c r="C34" s="70"/>
      <c r="D34" s="70"/>
      <c r="E34" s="59"/>
      <c r="F34" s="59"/>
      <c r="G34" s="59"/>
      <c r="H34" s="59"/>
      <c r="I34" s="59"/>
      <c r="J34" s="59"/>
      <c r="K34" s="59"/>
      <c r="L34" s="69"/>
    </row>
    <row r="35" spans="1:12" s="29" customFormat="1" ht="20.25" customHeight="1">
      <c r="A35" s="71">
        <v>15</v>
      </c>
      <c r="B35" s="59"/>
      <c r="C35" s="59"/>
      <c r="D35" s="59"/>
      <c r="E35" s="59"/>
      <c r="F35" s="116" t="s">
        <v>107</v>
      </c>
      <c r="G35"/>
      <c r="H35"/>
      <c r="I35" s="116" t="s">
        <v>108</v>
      </c>
      <c r="J35"/>
      <c r="K35"/>
      <c r="L35" s="69"/>
    </row>
    <row r="36" spans="1:12" s="29" customFormat="1">
      <c r="A36" s="71">
        <v>16</v>
      </c>
      <c r="B36" s="59"/>
      <c r="C36" s="59"/>
      <c r="D36" s="59"/>
      <c r="E36" s="59"/>
      <c r="F36" s="116"/>
      <c r="G36"/>
      <c r="H36"/>
      <c r="I36"/>
      <c r="J36"/>
      <c r="K36"/>
      <c r="L36" s="69"/>
    </row>
    <row r="37" spans="1:12" s="29" customFormat="1">
      <c r="A37" s="71"/>
      <c r="B37" s="59"/>
      <c r="C37" s="59"/>
      <c r="D37" s="59"/>
      <c r="E37" s="59"/>
      <c r="F37"/>
      <c r="G37"/>
      <c r="H37"/>
      <c r="I37"/>
      <c r="J37" s="75"/>
      <c r="K37"/>
      <c r="L37" s="69"/>
    </row>
    <row r="38" spans="1:12" s="29" customFormat="1" ht="42.75" customHeight="1">
      <c r="A38" s="71">
        <v>17</v>
      </c>
      <c r="B38" s="59"/>
      <c r="C38" s="59"/>
      <c r="D38" s="59"/>
      <c r="E38" s="59"/>
      <c r="F38"/>
      <c r="G38"/>
      <c r="H38" s="75" t="s">
        <v>109</v>
      </c>
      <c r="I38"/>
      <c r="J38"/>
      <c r="K38"/>
      <c r="L38" s="69"/>
    </row>
    <row r="39" spans="1:12" s="29" customFormat="1" ht="74.25" customHeight="1">
      <c r="A39" s="71">
        <v>18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69"/>
    </row>
    <row r="40" spans="1:12" ht="91.5" customHeight="1">
      <c r="A40" s="58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1"/>
    </row>
    <row r="41" spans="1:12" ht="29.25" customHeight="1">
      <c r="A41" s="58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1"/>
    </row>
    <row r="42" spans="1:12" ht="60.75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1"/>
    </row>
    <row r="43" spans="1:12" ht="40.5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1"/>
    </row>
    <row r="44" spans="1:12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1"/>
    </row>
    <row r="45" spans="1:12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1"/>
    </row>
    <row r="46" spans="1:12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1"/>
    </row>
    <row r="47" spans="1:12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1"/>
    </row>
    <row r="48" spans="1:12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1"/>
    </row>
    <row r="49" spans="1:1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1"/>
    </row>
    <row r="50" spans="1:1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1"/>
    </row>
    <row r="51" spans="1:12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1"/>
    </row>
    <row r="52" spans="1:12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1"/>
    </row>
    <row r="53" spans="1:12" ht="36.75" customHeight="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1"/>
    </row>
    <row r="54" spans="1:12" ht="42" customHeight="1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1"/>
    </row>
    <row r="55" spans="1:12" ht="63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1"/>
    </row>
    <row r="56" spans="1:12" ht="15.7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"/>
    </row>
    <row r="57" spans="1:12" ht="15.7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"/>
    </row>
    <row r="58" spans="1:12" ht="15.7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"/>
    </row>
    <row r="59" spans="1:12" ht="15.7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"/>
    </row>
    <row r="60" spans="1:12" ht="32.25" customHeight="1">
      <c r="A60" s="1"/>
      <c r="K60" s="1"/>
      <c r="L60" s="1"/>
    </row>
    <row r="61" spans="1:12" ht="45" customHeight="1">
      <c r="A61" s="1"/>
      <c r="K61" s="1"/>
      <c r="L61" s="1"/>
    </row>
    <row r="62" spans="1:12">
      <c r="A62" s="1"/>
      <c r="K62" s="1"/>
      <c r="L62" s="1"/>
    </row>
    <row r="63" spans="1:12">
      <c r="A63" s="1"/>
      <c r="K63" s="1"/>
      <c r="L63" s="1"/>
    </row>
    <row r="64" spans="1:12">
      <c r="A64" s="1"/>
      <c r="K64" s="1"/>
      <c r="L64" s="1"/>
    </row>
    <row r="65" spans="1:12">
      <c r="A65" s="1"/>
      <c r="K65" s="1"/>
      <c r="L65" s="1"/>
    </row>
    <row r="66" spans="1:12">
      <c r="A66" s="1"/>
      <c r="K66" s="1"/>
      <c r="L66" s="1"/>
    </row>
    <row r="67" spans="1:12" ht="51" customHeight="1">
      <c r="K67" s="1"/>
      <c r="L67" s="1"/>
    </row>
  </sheetData>
  <mergeCells count="19">
    <mergeCell ref="A2:H2"/>
    <mergeCell ref="I31:J31"/>
    <mergeCell ref="C5:C6"/>
    <mergeCell ref="B10:B21"/>
    <mergeCell ref="C10:C21"/>
    <mergeCell ref="B5:B8"/>
    <mergeCell ref="C7:C8"/>
    <mergeCell ref="B26:B27"/>
    <mergeCell ref="C26:C27"/>
    <mergeCell ref="B23:B24"/>
    <mergeCell ref="C23:C24"/>
    <mergeCell ref="A5:A8"/>
    <mergeCell ref="A10:A21"/>
    <mergeCell ref="B32:F32"/>
    <mergeCell ref="A23:A24"/>
    <mergeCell ref="A26:A27"/>
    <mergeCell ref="A29:A30"/>
    <mergeCell ref="B33:J33"/>
    <mergeCell ref="I32:J3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9"/>
  <sheetViews>
    <sheetView workbookViewId="0">
      <selection sqref="A1:I1"/>
    </sheetView>
  </sheetViews>
  <sheetFormatPr defaultRowHeight="15"/>
  <cols>
    <col min="1" max="1" width="5.140625" customWidth="1"/>
    <col min="2" max="2" width="16" customWidth="1"/>
    <col min="3" max="3" width="9.28515625" customWidth="1"/>
    <col min="4" max="4" width="17.42578125" customWidth="1"/>
    <col min="5" max="5" width="20.5703125" customWidth="1"/>
    <col min="6" max="6" width="14.7109375" customWidth="1"/>
    <col min="7" max="7" width="7.28515625" customWidth="1"/>
    <col min="8" max="8" width="16.28515625" customWidth="1"/>
    <col min="9" max="9" width="11.85546875" customWidth="1"/>
    <col min="11" max="11" width="13.28515625" customWidth="1"/>
  </cols>
  <sheetData>
    <row r="1" spans="1:13" ht="21" customHeight="1">
      <c r="A1" s="140" t="s">
        <v>22</v>
      </c>
      <c r="B1" s="140"/>
      <c r="C1" s="140"/>
      <c r="D1" s="140"/>
      <c r="E1" s="140"/>
      <c r="F1" s="140"/>
      <c r="G1" s="140"/>
      <c r="H1" s="140"/>
      <c r="I1" s="140"/>
      <c r="J1" s="25"/>
      <c r="K1" s="25"/>
      <c r="L1" s="25"/>
    </row>
    <row r="2" spans="1:13" ht="39">
      <c r="A2" s="65" t="s">
        <v>2</v>
      </c>
      <c r="B2" s="65" t="s">
        <v>4</v>
      </c>
      <c r="C2" s="65" t="s">
        <v>5</v>
      </c>
      <c r="D2" s="65" t="s">
        <v>3</v>
      </c>
      <c r="E2" s="65" t="s">
        <v>6</v>
      </c>
      <c r="F2" s="65" t="s">
        <v>85</v>
      </c>
      <c r="G2" s="65" t="s">
        <v>7</v>
      </c>
      <c r="H2" s="78" t="s">
        <v>100</v>
      </c>
      <c r="I2" s="42" t="s">
        <v>20</v>
      </c>
      <c r="J2" s="73" t="s">
        <v>19</v>
      </c>
      <c r="K2" s="42" t="s">
        <v>21</v>
      </c>
      <c r="L2" s="25"/>
    </row>
    <row r="3" spans="1:13" ht="28.5" customHeight="1">
      <c r="A3" s="145">
        <v>1</v>
      </c>
      <c r="B3" s="145" t="s">
        <v>59</v>
      </c>
      <c r="C3" s="154"/>
      <c r="D3" s="8" t="s">
        <v>13</v>
      </c>
      <c r="E3" s="6" t="s">
        <v>60</v>
      </c>
      <c r="F3" s="6" t="s">
        <v>89</v>
      </c>
      <c r="G3" s="7">
        <v>3</v>
      </c>
      <c r="H3" s="7"/>
      <c r="I3" s="16">
        <f>H3*G3</f>
        <v>0</v>
      </c>
      <c r="J3" s="17">
        <v>0.23</v>
      </c>
      <c r="K3" s="18">
        <f>(I3+I3*J3)</f>
        <v>0</v>
      </c>
      <c r="L3" s="25"/>
    </row>
    <row r="4" spans="1:13" ht="24.75" customHeight="1">
      <c r="A4" s="146"/>
      <c r="B4" s="146"/>
      <c r="C4" s="154"/>
      <c r="D4" s="8" t="s">
        <v>40</v>
      </c>
      <c r="E4" s="6" t="s">
        <v>61</v>
      </c>
      <c r="F4" s="6" t="s">
        <v>77</v>
      </c>
      <c r="G4" s="7">
        <v>2</v>
      </c>
      <c r="H4" s="7"/>
      <c r="I4" s="16">
        <f t="shared" ref="I4:I11" si="0">H4*G4</f>
        <v>0</v>
      </c>
      <c r="J4" s="19">
        <v>0.23</v>
      </c>
      <c r="K4" s="18">
        <f t="shared" ref="K4:K11" si="1">(I4+I4*J4)</f>
        <v>0</v>
      </c>
      <c r="L4" s="33"/>
      <c r="M4" s="2"/>
    </row>
    <row r="5" spans="1:13" ht="102">
      <c r="A5" s="146"/>
      <c r="B5" s="146"/>
      <c r="C5" s="154"/>
      <c r="D5" s="5" t="s">
        <v>11</v>
      </c>
      <c r="E5" s="6" t="s">
        <v>62</v>
      </c>
      <c r="F5" s="6" t="s">
        <v>98</v>
      </c>
      <c r="G5" s="7">
        <v>20</v>
      </c>
      <c r="H5" s="7"/>
      <c r="I5" s="16">
        <f t="shared" si="0"/>
        <v>0</v>
      </c>
      <c r="J5" s="17">
        <v>0.23</v>
      </c>
      <c r="K5" s="18">
        <f t="shared" si="1"/>
        <v>0</v>
      </c>
      <c r="L5" s="25"/>
    </row>
    <row r="6" spans="1:13" ht="26.25">
      <c r="A6" s="146"/>
      <c r="B6" s="146"/>
      <c r="C6" s="154"/>
      <c r="D6" s="5" t="s">
        <v>35</v>
      </c>
      <c r="E6" s="6" t="s">
        <v>61</v>
      </c>
      <c r="F6" s="6" t="s">
        <v>80</v>
      </c>
      <c r="G6" s="7">
        <v>2</v>
      </c>
      <c r="H6" s="7"/>
      <c r="I6" s="16">
        <f t="shared" si="0"/>
        <v>0</v>
      </c>
      <c r="J6" s="17">
        <v>0.23</v>
      </c>
      <c r="K6" s="18">
        <f t="shared" si="1"/>
        <v>0</v>
      </c>
      <c r="L6" s="25"/>
    </row>
    <row r="7" spans="1:13" ht="26.25">
      <c r="A7" s="146"/>
      <c r="B7" s="146"/>
      <c r="C7" s="154"/>
      <c r="D7" s="5" t="s">
        <v>63</v>
      </c>
      <c r="E7" s="6" t="s">
        <v>78</v>
      </c>
      <c r="F7" s="6" t="s">
        <v>79</v>
      </c>
      <c r="G7" s="7">
        <v>2</v>
      </c>
      <c r="H7" s="7"/>
      <c r="I7" s="16">
        <f t="shared" si="0"/>
        <v>0</v>
      </c>
      <c r="J7" s="19">
        <v>0.23</v>
      </c>
      <c r="K7" s="18">
        <f t="shared" si="1"/>
        <v>0</v>
      </c>
      <c r="L7" s="25"/>
    </row>
    <row r="8" spans="1:13" ht="34.5" customHeight="1">
      <c r="A8" s="146"/>
      <c r="B8" s="146"/>
      <c r="C8" s="154"/>
      <c r="D8" s="5" t="s">
        <v>64</v>
      </c>
      <c r="E8" s="7" t="s">
        <v>1</v>
      </c>
      <c r="F8" s="7" t="s">
        <v>79</v>
      </c>
      <c r="G8" s="7">
        <v>3</v>
      </c>
      <c r="H8" s="7"/>
      <c r="I8" s="16">
        <f t="shared" si="0"/>
        <v>0</v>
      </c>
      <c r="J8" s="17">
        <v>0.23</v>
      </c>
      <c r="K8" s="18">
        <f t="shared" si="1"/>
        <v>0</v>
      </c>
      <c r="L8" s="25"/>
    </row>
    <row r="9" spans="1:13" ht="30.75" customHeight="1">
      <c r="A9" s="146"/>
      <c r="B9" s="146"/>
      <c r="C9" s="154"/>
      <c r="D9" s="5" t="s">
        <v>65</v>
      </c>
      <c r="E9" s="7" t="s">
        <v>66</v>
      </c>
      <c r="F9" s="7" t="s">
        <v>79</v>
      </c>
      <c r="G9" s="7">
        <v>4</v>
      </c>
      <c r="H9" s="7"/>
      <c r="I9" s="16">
        <f t="shared" si="0"/>
        <v>0</v>
      </c>
      <c r="J9" s="17">
        <v>0.23</v>
      </c>
      <c r="K9" s="18">
        <f t="shared" si="1"/>
        <v>0</v>
      </c>
      <c r="L9" s="25"/>
    </row>
    <row r="10" spans="1:13" ht="30.75" customHeight="1">
      <c r="A10" s="146"/>
      <c r="B10" s="146"/>
      <c r="C10" s="154"/>
      <c r="D10" s="5" t="s">
        <v>93</v>
      </c>
      <c r="E10" s="21" t="s">
        <v>94</v>
      </c>
      <c r="F10" s="21" t="s">
        <v>95</v>
      </c>
      <c r="G10" s="21">
        <v>3</v>
      </c>
      <c r="H10" s="21"/>
      <c r="I10" s="16">
        <f t="shared" si="0"/>
        <v>0</v>
      </c>
      <c r="J10" s="17">
        <v>0.23</v>
      </c>
      <c r="K10" s="18">
        <f t="shared" si="1"/>
        <v>0</v>
      </c>
      <c r="L10" s="25"/>
    </row>
    <row r="11" spans="1:13" ht="15.75" thickBot="1">
      <c r="A11" s="147"/>
      <c r="B11" s="147"/>
      <c r="C11" s="154"/>
      <c r="D11" s="20" t="s">
        <v>67</v>
      </c>
      <c r="E11" s="21" t="s">
        <v>0</v>
      </c>
      <c r="F11" s="21" t="s">
        <v>88</v>
      </c>
      <c r="G11" s="21">
        <v>2</v>
      </c>
      <c r="H11" s="21"/>
      <c r="I11" s="16">
        <f t="shared" si="0"/>
        <v>0</v>
      </c>
      <c r="J11" s="23">
        <v>0.23</v>
      </c>
      <c r="K11" s="18">
        <f t="shared" si="1"/>
        <v>0</v>
      </c>
      <c r="L11" s="25"/>
    </row>
    <row r="12" spans="1:13" ht="30" customHeight="1" thickBot="1">
      <c r="A12" s="25"/>
      <c r="B12" s="25"/>
      <c r="C12" s="25"/>
      <c r="D12" s="25"/>
      <c r="E12" s="84" t="s">
        <v>101</v>
      </c>
      <c r="F12" s="84"/>
      <c r="G12" s="105">
        <f>SUM(G3:G11)</f>
        <v>41</v>
      </c>
      <c r="H12" s="105"/>
      <c r="I12" s="106">
        <f>SUM(I3:I11)</f>
        <v>0</v>
      </c>
      <c r="J12" s="107"/>
      <c r="K12" s="113">
        <f>SUM(K3:K11)</f>
        <v>0</v>
      </c>
      <c r="L12" s="25"/>
    </row>
    <row r="13" spans="1:13" ht="65.25" thickBot="1">
      <c r="A13" s="4">
        <v>2</v>
      </c>
      <c r="B13" s="157" t="s">
        <v>91</v>
      </c>
      <c r="C13" s="158"/>
      <c r="D13" s="4" t="s">
        <v>12</v>
      </c>
      <c r="E13" s="26" t="s">
        <v>68</v>
      </c>
      <c r="F13" s="63" t="s">
        <v>92</v>
      </c>
      <c r="G13" s="26">
        <v>1</v>
      </c>
      <c r="H13" s="26"/>
      <c r="I13" s="27">
        <f>H13*G13</f>
        <v>0</v>
      </c>
      <c r="J13" s="28">
        <v>0.23</v>
      </c>
      <c r="K13" s="27">
        <f>(I13+I13*J15)</f>
        <v>0</v>
      </c>
      <c r="L13" s="25"/>
    </row>
    <row r="14" spans="1:13" ht="15.75" thickBot="1">
      <c r="A14" s="59"/>
      <c r="B14" s="104"/>
      <c r="C14" s="104"/>
      <c r="D14" s="59"/>
      <c r="E14" s="84" t="s">
        <v>102</v>
      </c>
      <c r="F14" s="84"/>
      <c r="G14" s="105">
        <v>1</v>
      </c>
      <c r="H14" s="105"/>
      <c r="I14" s="106">
        <f>I13</f>
        <v>0</v>
      </c>
      <c r="J14" s="113"/>
      <c r="K14" s="108">
        <f>K13</f>
        <v>0</v>
      </c>
      <c r="L14" s="25"/>
    </row>
    <row r="15" spans="1:13" ht="15" customHeight="1" thickBot="1">
      <c r="A15" s="25"/>
      <c r="B15" s="25"/>
      <c r="C15" s="25"/>
      <c r="D15" s="25"/>
      <c r="E15" s="155" t="s">
        <v>106</v>
      </c>
      <c r="F15" s="156"/>
      <c r="G15" s="156"/>
      <c r="H15" s="100"/>
      <c r="I15" s="101">
        <f>I14*I12</f>
        <v>0</v>
      </c>
      <c r="J15" s="102">
        <v>0.23</v>
      </c>
      <c r="K15" s="103">
        <f>K12+K14</f>
        <v>0</v>
      </c>
      <c r="L15" s="25"/>
    </row>
    <row r="16" spans="1:13" ht="16.5" customHeight="1">
      <c r="A16" s="25"/>
      <c r="B16" s="14" t="s">
        <v>87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5" ht="18.75" customHeight="1">
      <c r="A17" s="25"/>
      <c r="B17" s="14"/>
      <c r="C17" s="25"/>
      <c r="D17" s="25"/>
      <c r="E17" s="25"/>
      <c r="F17" s="25"/>
      <c r="G17" s="25"/>
      <c r="H17" s="25"/>
      <c r="I17" s="25"/>
      <c r="J17" s="25"/>
      <c r="K17" s="25"/>
      <c r="L17" s="13"/>
    </row>
    <row r="18" spans="1:15" ht="20.2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5">
      <c r="A19" s="13"/>
      <c r="B19" s="13"/>
      <c r="C19" s="13"/>
      <c r="D19" s="13"/>
      <c r="E19" s="13"/>
      <c r="F19" s="116" t="s">
        <v>107</v>
      </c>
      <c r="I19" s="116" t="s">
        <v>108</v>
      </c>
    </row>
    <row r="20" spans="1:15">
      <c r="A20" s="13"/>
      <c r="B20" s="13"/>
      <c r="C20" s="13"/>
      <c r="D20" s="13"/>
      <c r="E20" s="13"/>
      <c r="F20" s="116"/>
    </row>
    <row r="21" spans="1:15">
      <c r="A21" s="13"/>
      <c r="B21" s="13"/>
      <c r="C21" s="13"/>
      <c r="D21" s="13"/>
      <c r="E21" s="13"/>
      <c r="J21" s="75"/>
      <c r="L21" s="117"/>
      <c r="M21" s="118"/>
      <c r="N21" s="118"/>
      <c r="O21" s="118"/>
    </row>
    <row r="22" spans="1:15" ht="19.5" customHeight="1">
      <c r="A22" s="13"/>
      <c r="B22" s="13"/>
      <c r="C22" s="13"/>
      <c r="D22" s="13"/>
      <c r="E22" s="13"/>
      <c r="H22" s="75" t="s">
        <v>109</v>
      </c>
    </row>
    <row r="23" spans="1: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spans="1: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1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1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1: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</row>
    <row r="32" spans="1:15" ht="36.75" customHeight="1"/>
    <row r="33" ht="42" customHeight="1"/>
    <row r="34" ht="63" customHeight="1"/>
    <row r="39" ht="32.25" customHeight="1"/>
    <row r="40" ht="45" customHeight="1"/>
    <row r="46" ht="51" customHeight="1"/>
    <row r="49" ht="146.25" customHeight="1"/>
  </sheetData>
  <mergeCells count="6">
    <mergeCell ref="E15:G15"/>
    <mergeCell ref="B13:C13"/>
    <mergeCell ref="A1:I1"/>
    <mergeCell ref="C3:C11"/>
    <mergeCell ref="B3:B11"/>
    <mergeCell ref="A3:A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5"/>
  <sheetViews>
    <sheetView workbookViewId="0"/>
  </sheetViews>
  <sheetFormatPr defaultRowHeight="15"/>
  <cols>
    <col min="1" max="1" width="3.7109375" customWidth="1"/>
    <col min="2" max="2" width="35.5703125" customWidth="1"/>
    <col min="4" max="4" width="11.5703125" customWidth="1"/>
    <col min="5" max="5" width="19.28515625" customWidth="1"/>
    <col min="6" max="6" width="5.85546875" customWidth="1"/>
    <col min="7" max="7" width="18" customWidth="1"/>
    <col min="8" max="8" width="13.42578125" customWidth="1"/>
    <col min="10" max="10" width="14" customWidth="1"/>
  </cols>
  <sheetData>
    <row r="1" spans="1:1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>
      <c r="A2" s="25"/>
      <c r="B2" s="25"/>
      <c r="C2" s="25"/>
      <c r="D2" s="25" t="s">
        <v>69</v>
      </c>
      <c r="E2" s="25"/>
      <c r="F2" s="25"/>
      <c r="G2" s="25"/>
      <c r="H2" s="25"/>
      <c r="I2" s="25"/>
      <c r="J2" s="25"/>
      <c r="K2" s="25"/>
    </row>
    <row r="3" spans="1:1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43.5" customHeight="1">
      <c r="A4" s="119" t="s">
        <v>2</v>
      </c>
      <c r="B4" s="120" t="s">
        <v>4</v>
      </c>
      <c r="C4" s="120" t="s">
        <v>5</v>
      </c>
      <c r="D4" s="119" t="s">
        <v>3</v>
      </c>
      <c r="E4" s="120" t="s">
        <v>6</v>
      </c>
      <c r="F4" s="119" t="s">
        <v>7</v>
      </c>
      <c r="G4" s="121" t="s">
        <v>100</v>
      </c>
      <c r="H4" s="121" t="s">
        <v>110</v>
      </c>
      <c r="I4" s="119" t="s">
        <v>19</v>
      </c>
      <c r="J4" s="120" t="s">
        <v>21</v>
      </c>
      <c r="K4" s="25"/>
    </row>
    <row r="5" spans="1:11" s="29" customFormat="1" ht="26.25" thickBot="1">
      <c r="A5" s="6">
        <v>1</v>
      </c>
      <c r="B5" s="6" t="s">
        <v>72</v>
      </c>
      <c r="C5" s="6" t="s">
        <v>70</v>
      </c>
      <c r="D5" s="8" t="s">
        <v>9</v>
      </c>
      <c r="E5" s="6" t="s">
        <v>71</v>
      </c>
      <c r="F5" s="7">
        <v>1</v>
      </c>
      <c r="G5" s="7"/>
      <c r="H5" s="16">
        <f>G5*F5</f>
        <v>0</v>
      </c>
      <c r="I5" s="60">
        <v>0.23</v>
      </c>
      <c r="J5" s="18">
        <f>(H5+H5*I5)</f>
        <v>0</v>
      </c>
      <c r="K5" s="59"/>
    </row>
    <row r="6" spans="1:11" ht="15.75" thickBot="1">
      <c r="A6" s="25"/>
      <c r="B6" s="25"/>
      <c r="C6" s="25"/>
      <c r="D6" s="25"/>
      <c r="E6" s="159" t="s">
        <v>106</v>
      </c>
      <c r="F6" s="160"/>
      <c r="G6" s="122"/>
      <c r="H6" s="123">
        <f>(H5)</f>
        <v>0</v>
      </c>
      <c r="I6" s="102">
        <v>0.23</v>
      </c>
      <c r="J6" s="124">
        <f>(J5)</f>
        <v>0</v>
      </c>
      <c r="K6" s="25"/>
    </row>
    <row r="7" spans="1:1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>
      <c r="A10" s="25"/>
      <c r="B10" s="25"/>
      <c r="C10" s="25"/>
      <c r="D10" s="25"/>
      <c r="E10" s="116" t="s">
        <v>107</v>
      </c>
      <c r="I10" s="116" t="s">
        <v>108</v>
      </c>
    </row>
    <row r="11" spans="1:11">
      <c r="A11" s="25"/>
      <c r="B11" s="25"/>
      <c r="C11" s="25"/>
      <c r="D11" s="25"/>
      <c r="E11" s="116"/>
    </row>
    <row r="12" spans="1:11">
      <c r="A12" s="25"/>
      <c r="B12" s="25"/>
      <c r="C12" s="25"/>
      <c r="D12" s="25"/>
      <c r="J12" s="75"/>
    </row>
    <row r="13" spans="1:11">
      <c r="H13" s="75" t="s">
        <v>109</v>
      </c>
    </row>
    <row r="14" spans="1:11">
      <c r="E14" s="13"/>
      <c r="F14" s="13"/>
      <c r="G14" s="13"/>
      <c r="H14" s="13"/>
      <c r="I14" s="13"/>
      <c r="J14" s="13"/>
      <c r="K14" s="13"/>
    </row>
    <row r="15" spans="1:11">
      <c r="E15" s="13"/>
      <c r="F15" s="13"/>
      <c r="G15" s="13"/>
      <c r="H15" s="13"/>
      <c r="I15" s="13"/>
      <c r="J15" s="13"/>
      <c r="K15" s="13"/>
    </row>
  </sheetData>
  <mergeCells count="1">
    <mergeCell ref="E6:F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M46"/>
  <sheetViews>
    <sheetView workbookViewId="0"/>
  </sheetViews>
  <sheetFormatPr defaultRowHeight="15"/>
  <cols>
    <col min="1" max="1" width="3" customWidth="1"/>
    <col min="2" max="2" width="27.42578125" customWidth="1"/>
    <col min="3" max="3" width="17.42578125" customWidth="1"/>
    <col min="4" max="4" width="33.5703125" customWidth="1"/>
    <col min="5" max="5" width="6.85546875" customWidth="1"/>
    <col min="6" max="6" width="16.85546875" customWidth="1"/>
    <col min="7" max="7" width="10.85546875" customWidth="1"/>
    <col min="9" max="9" width="10.85546875" customWidth="1"/>
  </cols>
  <sheetData>
    <row r="2" spans="1:13">
      <c r="A2" s="140" t="s">
        <v>23</v>
      </c>
      <c r="B2" s="140"/>
      <c r="C2" s="140"/>
      <c r="D2" s="140"/>
      <c r="E2" s="140"/>
      <c r="F2" s="140"/>
      <c r="G2" s="140"/>
      <c r="H2" s="1"/>
      <c r="I2" s="1"/>
      <c r="J2" s="1"/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3" ht="39">
      <c r="A4" s="42" t="s">
        <v>2</v>
      </c>
      <c r="B4" s="42" t="s">
        <v>4</v>
      </c>
      <c r="C4" s="42" t="s">
        <v>3</v>
      </c>
      <c r="D4" s="42" t="s">
        <v>6</v>
      </c>
      <c r="E4" s="78" t="s">
        <v>7</v>
      </c>
      <c r="F4" s="78" t="s">
        <v>100</v>
      </c>
      <c r="G4" s="78" t="s">
        <v>20</v>
      </c>
      <c r="H4" s="42" t="s">
        <v>19</v>
      </c>
      <c r="I4" s="42" t="s">
        <v>21</v>
      </c>
      <c r="J4" s="1"/>
      <c r="M4" s="2"/>
    </row>
    <row r="5" spans="1:13">
      <c r="A5" s="143">
        <v>1</v>
      </c>
      <c r="B5" s="145" t="s">
        <v>111</v>
      </c>
      <c r="C5" s="91" t="s">
        <v>11</v>
      </c>
      <c r="D5" s="21" t="s">
        <v>0</v>
      </c>
      <c r="E5" s="126">
        <v>2</v>
      </c>
      <c r="F5" s="92"/>
      <c r="G5" s="125">
        <f>F5*E5</f>
        <v>0</v>
      </c>
      <c r="H5" s="161">
        <v>0.23</v>
      </c>
      <c r="I5" s="22">
        <f t="shared" ref="I5:I6" si="0">(G5+G5*H5)</f>
        <v>0</v>
      </c>
      <c r="J5" s="1"/>
    </row>
    <row r="6" spans="1:13" ht="262.5" customHeight="1">
      <c r="A6" s="144"/>
      <c r="B6" s="147"/>
      <c r="C6" s="93" t="s">
        <v>112</v>
      </c>
      <c r="D6" s="6" t="s">
        <v>113</v>
      </c>
      <c r="E6" s="92">
        <v>1</v>
      </c>
      <c r="F6" s="92"/>
      <c r="G6" s="16">
        <f>F6*E6</f>
        <v>0</v>
      </c>
      <c r="H6" s="162">
        <v>0.23</v>
      </c>
      <c r="I6" s="163">
        <f t="shared" si="0"/>
        <v>0</v>
      </c>
      <c r="J6" s="3"/>
      <c r="K6" s="2"/>
    </row>
    <row r="7" spans="1:13" ht="20.25" customHeight="1" thickBot="1">
      <c r="A7" s="25"/>
      <c r="B7" s="25"/>
      <c r="C7" s="25"/>
      <c r="D7" s="127" t="s">
        <v>106</v>
      </c>
      <c r="E7" s="128"/>
      <c r="F7" s="129"/>
      <c r="G7" s="130">
        <f>SUM(G5:G6)</f>
        <v>0</v>
      </c>
      <c r="H7" s="132"/>
      <c r="I7" s="131">
        <f>SUM(I5:I6)</f>
        <v>0</v>
      </c>
      <c r="J7" s="1"/>
    </row>
    <row r="8" spans="1:13" ht="39.75" customHeight="1">
      <c r="A8" s="1"/>
      <c r="B8" s="1"/>
      <c r="C8" s="1"/>
      <c r="D8" s="1"/>
      <c r="E8" s="1"/>
      <c r="F8" s="1"/>
      <c r="G8" s="1"/>
      <c r="H8" s="1"/>
      <c r="I8" s="1"/>
      <c r="J8" s="1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3">
      <c r="D10" s="116" t="s">
        <v>107</v>
      </c>
      <c r="H10" s="116" t="s">
        <v>108</v>
      </c>
    </row>
    <row r="11" spans="1:13" ht="15" customHeight="1">
      <c r="D11" s="116"/>
    </row>
    <row r="12" spans="1:13" ht="23.25" customHeight="1">
      <c r="I12" s="75"/>
    </row>
    <row r="13" spans="1:13" ht="30" customHeight="1">
      <c r="G13" s="75" t="s">
        <v>109</v>
      </c>
    </row>
    <row r="14" spans="1:13" ht="18.75" customHeight="1">
      <c r="D14" s="13"/>
      <c r="E14" s="13"/>
      <c r="F14" s="13"/>
      <c r="G14" s="13"/>
      <c r="H14" s="13"/>
      <c r="I14" s="13"/>
      <c r="J14" s="13"/>
    </row>
    <row r="15" spans="1:13" ht="15" customHeight="1">
      <c r="D15" s="13"/>
      <c r="E15" s="13"/>
      <c r="F15" s="13"/>
      <c r="G15" s="13"/>
      <c r="H15" s="13"/>
      <c r="I15" s="13"/>
      <c r="J15" s="13"/>
    </row>
    <row r="16" spans="1:13" ht="16.5" customHeight="1"/>
    <row r="17" ht="10.5" customHeight="1"/>
    <row r="18" ht="20.25" customHeight="1"/>
    <row r="22" ht="19.5" customHeight="1"/>
    <row r="32" ht="36.75" customHeight="1"/>
    <row r="33" ht="42" customHeight="1"/>
    <row r="34" ht="63" customHeight="1"/>
    <row r="39" ht="32.25" customHeight="1"/>
    <row r="40" ht="45" customHeight="1"/>
    <row r="46" ht="51" customHeight="1"/>
  </sheetData>
  <mergeCells count="3">
    <mergeCell ref="A2:G2"/>
    <mergeCell ref="B5:B6"/>
    <mergeCell ref="A5:A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L48"/>
  <sheetViews>
    <sheetView workbookViewId="0"/>
  </sheetViews>
  <sheetFormatPr defaultRowHeight="15"/>
  <cols>
    <col min="1" max="1" width="3" customWidth="1"/>
    <col min="2" max="2" width="27.42578125" customWidth="1"/>
    <col min="3" max="4" width="17.42578125" customWidth="1"/>
    <col min="5" max="5" width="20.5703125" customWidth="1"/>
    <col min="6" max="6" width="10.5703125" customWidth="1"/>
    <col min="7" max="7" width="17.28515625" customWidth="1"/>
    <col min="8" max="8" width="15.42578125" customWidth="1"/>
    <col min="10" max="10" width="12.140625" customWidth="1"/>
  </cols>
  <sheetData>
    <row r="2" spans="1:12">
      <c r="A2" s="140" t="s">
        <v>73</v>
      </c>
      <c r="B2" s="140"/>
      <c r="C2" s="140"/>
      <c r="D2" s="140"/>
      <c r="E2" s="140"/>
      <c r="F2" s="140"/>
      <c r="G2" s="140"/>
      <c r="H2" s="140"/>
      <c r="I2" s="25"/>
      <c r="J2" s="25"/>
      <c r="K2" s="25"/>
    </row>
    <row r="3" spans="1:1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2" ht="39">
      <c r="A4" s="42" t="s">
        <v>2</v>
      </c>
      <c r="B4" s="42" t="s">
        <v>4</v>
      </c>
      <c r="C4" s="42" t="s">
        <v>3</v>
      </c>
      <c r="D4" s="42" t="s">
        <v>6</v>
      </c>
      <c r="E4" s="42" t="s">
        <v>84</v>
      </c>
      <c r="F4" s="42" t="s">
        <v>7</v>
      </c>
      <c r="G4" s="42" t="s">
        <v>100</v>
      </c>
      <c r="H4" s="78" t="s">
        <v>20</v>
      </c>
      <c r="I4" s="42" t="s">
        <v>19</v>
      </c>
      <c r="J4" s="42" t="s">
        <v>21</v>
      </c>
      <c r="K4" s="25"/>
    </row>
    <row r="5" spans="1:12" ht="15" customHeight="1">
      <c r="A5" s="143">
        <v>1</v>
      </c>
      <c r="B5" s="154" t="s">
        <v>82</v>
      </c>
      <c r="C5" s="42" t="s">
        <v>11</v>
      </c>
      <c r="D5" s="7" t="s">
        <v>0</v>
      </c>
      <c r="E5" s="77" t="s">
        <v>81</v>
      </c>
      <c r="F5" s="7">
        <v>2</v>
      </c>
      <c r="G5" s="7"/>
      <c r="H5" s="16">
        <f>G5*F5</f>
        <v>0</v>
      </c>
      <c r="I5" s="17">
        <v>0.23</v>
      </c>
      <c r="J5" s="18">
        <f t="shared" ref="J5:J8" si="0">(H5+H5*I5)</f>
        <v>0</v>
      </c>
      <c r="K5" s="25"/>
    </row>
    <row r="6" spans="1:12" ht="45" customHeight="1">
      <c r="A6" s="137"/>
      <c r="B6" s="154"/>
      <c r="C6" s="74" t="s">
        <v>40</v>
      </c>
      <c r="D6" s="7" t="s">
        <v>74</v>
      </c>
      <c r="E6" s="77" t="s">
        <v>83</v>
      </c>
      <c r="F6" s="7">
        <v>1</v>
      </c>
      <c r="G6" s="7"/>
      <c r="H6" s="16">
        <f t="shared" ref="H6:H8" si="1">G6*F6</f>
        <v>0</v>
      </c>
      <c r="I6" s="19">
        <v>0.23</v>
      </c>
      <c r="J6" s="9">
        <f t="shared" si="0"/>
        <v>0</v>
      </c>
      <c r="K6" s="33"/>
      <c r="L6" s="2"/>
    </row>
    <row r="7" spans="1:12" ht="38.25" customHeight="1">
      <c r="A7" s="137"/>
      <c r="B7" s="154"/>
      <c r="C7" s="74" t="s">
        <v>13</v>
      </c>
      <c r="D7" s="7" t="s">
        <v>75</v>
      </c>
      <c r="E7" s="74" t="s">
        <v>90</v>
      </c>
      <c r="F7" s="7">
        <v>2</v>
      </c>
      <c r="G7" s="7"/>
      <c r="H7" s="16">
        <f t="shared" si="1"/>
        <v>0</v>
      </c>
      <c r="I7" s="19">
        <v>0.23</v>
      </c>
      <c r="J7" s="9">
        <f t="shared" si="0"/>
        <v>0</v>
      </c>
      <c r="K7" s="33"/>
      <c r="L7" s="2"/>
    </row>
    <row r="8" spans="1:12" ht="39" customHeight="1" thickBot="1">
      <c r="A8" s="144"/>
      <c r="B8" s="154"/>
      <c r="C8" s="74" t="s">
        <v>30</v>
      </c>
      <c r="D8" s="21" t="s">
        <v>0</v>
      </c>
      <c r="E8" s="76" t="s">
        <v>97</v>
      </c>
      <c r="F8" s="21">
        <v>3</v>
      </c>
      <c r="G8" s="21"/>
      <c r="H8" s="16">
        <f t="shared" si="1"/>
        <v>0</v>
      </c>
      <c r="I8" s="23">
        <v>0.23</v>
      </c>
      <c r="J8" s="24">
        <f t="shared" si="0"/>
        <v>0</v>
      </c>
      <c r="K8" s="33"/>
      <c r="L8" s="2"/>
    </row>
    <row r="9" spans="1:12" ht="17.25" customHeight="1" thickBot="1">
      <c r="A9" s="25"/>
      <c r="B9" s="25"/>
      <c r="C9" s="25"/>
      <c r="D9" s="109" t="s">
        <v>106</v>
      </c>
      <c r="E9" s="109"/>
      <c r="F9" s="110">
        <f>SUM(F5:F8)</f>
        <v>8</v>
      </c>
      <c r="G9" s="133"/>
      <c r="H9" s="111">
        <f>SUM(H5:H8)</f>
        <v>0</v>
      </c>
      <c r="I9" s="112"/>
      <c r="J9" s="134">
        <f>SUM(J5:J8)</f>
        <v>0</v>
      </c>
      <c r="K9" s="25"/>
    </row>
    <row r="10" spans="1:12" ht="39.7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2">
      <c r="A11" s="25"/>
      <c r="B11" s="25" t="s">
        <v>87</v>
      </c>
      <c r="C11" s="25"/>
      <c r="D11" s="25"/>
      <c r="E11" s="25"/>
      <c r="F11" s="25"/>
      <c r="G11" s="25"/>
      <c r="H11" s="25"/>
      <c r="I11" s="25"/>
      <c r="J11" s="25"/>
      <c r="K11" s="25"/>
    </row>
    <row r="12" spans="1:12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2" ht="15" customHeight="1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2" ht="23.25" customHeight="1">
      <c r="A14" s="25"/>
      <c r="B14" s="25"/>
      <c r="C14" s="25"/>
      <c r="D14" s="25"/>
      <c r="E14" s="116" t="s">
        <v>107</v>
      </c>
      <c r="F14" s="25"/>
      <c r="G14" s="25"/>
      <c r="H14" s="25"/>
      <c r="I14" s="116" t="s">
        <v>108</v>
      </c>
      <c r="J14" s="25"/>
      <c r="K14" s="25"/>
    </row>
    <row r="15" spans="1:12" ht="30" customHeight="1">
      <c r="A15" s="25"/>
      <c r="B15" s="25"/>
      <c r="C15" s="25"/>
      <c r="D15" s="25"/>
      <c r="E15" s="116"/>
      <c r="F15" s="25"/>
      <c r="G15" s="25"/>
      <c r="H15" s="25"/>
      <c r="I15" s="25"/>
      <c r="J15" s="25"/>
      <c r="K15" s="25"/>
    </row>
    <row r="16" spans="1:12" ht="18.75" customHeight="1">
      <c r="A16" s="25"/>
      <c r="B16" s="25"/>
      <c r="C16" s="25"/>
      <c r="D16" s="25"/>
      <c r="E16" s="25"/>
      <c r="F16" s="25"/>
      <c r="G16" s="25"/>
      <c r="H16" s="25"/>
      <c r="I16" s="25"/>
      <c r="J16" s="75"/>
      <c r="K16" s="25"/>
    </row>
    <row r="17" spans="1:11" ht="15" customHeight="1">
      <c r="A17" s="25"/>
      <c r="B17" s="25"/>
      <c r="C17" s="25"/>
      <c r="D17" s="25"/>
      <c r="E17" s="25"/>
      <c r="F17" s="25"/>
      <c r="G17" s="25"/>
      <c r="H17" s="75" t="s">
        <v>109</v>
      </c>
      <c r="I17" s="25"/>
      <c r="J17" s="25"/>
      <c r="K17" s="25"/>
    </row>
    <row r="18" spans="1:11" ht="16.5" customHeight="1">
      <c r="E18" s="13"/>
      <c r="F18" s="13"/>
      <c r="G18" s="13"/>
      <c r="H18" s="13"/>
      <c r="I18" s="13"/>
      <c r="J18" s="13"/>
      <c r="K18" s="13"/>
    </row>
    <row r="19" spans="1:11" ht="10.5" customHeight="1">
      <c r="E19" s="13"/>
      <c r="F19" s="13"/>
      <c r="G19" s="13"/>
      <c r="H19" s="13"/>
      <c r="I19" s="13"/>
      <c r="J19" s="13"/>
      <c r="K19" s="13"/>
    </row>
    <row r="20" spans="1:11" ht="20.25" customHeight="1"/>
    <row r="24" spans="1:11" ht="19.5" customHeight="1"/>
    <row r="34" ht="36.75" customHeight="1"/>
    <row r="35" ht="42" customHeight="1"/>
    <row r="36" ht="63" customHeight="1"/>
    <row r="41" ht="32.25" customHeight="1"/>
    <row r="42" ht="45" customHeight="1"/>
    <row r="48" ht="51" customHeight="1"/>
  </sheetData>
  <mergeCells count="3">
    <mergeCell ref="A2:H2"/>
    <mergeCell ref="B5:B8"/>
    <mergeCell ref="A5:A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 zadanie nr 1 dostawa krzeseł, </vt:lpstr>
      <vt:lpstr>zadanie 2 rolety</vt:lpstr>
      <vt:lpstr>zadanie 3 kanapa</vt:lpstr>
      <vt:lpstr>zadanie nr 4 szafy kartoteczne</vt:lpstr>
      <vt:lpstr>zadanie nr 5 rolety kartoteczne</vt:lpstr>
      <vt:lpstr>' zadanie nr 1 dostawa krzeseł, 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Jarek</cp:lastModifiedBy>
  <cp:lastPrinted>2020-02-19T08:12:30Z</cp:lastPrinted>
  <dcterms:created xsi:type="dcterms:W3CDTF">2016-09-22T09:33:47Z</dcterms:created>
  <dcterms:modified xsi:type="dcterms:W3CDTF">2020-02-26T07:10:22Z</dcterms:modified>
</cp:coreProperties>
</file>